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36" windowWidth="4992" windowHeight="4080" tabRatio="901"/>
  </bookViews>
  <sheets>
    <sheet name="Abrechnung Kant.Spezialstich" sheetId="5" r:id="rId1"/>
    <sheet name="Kontrollblatt" sheetId="3" r:id="rId2"/>
  </sheets>
  <definedNames>
    <definedName name="_xlnm.Print_Area" localSheetId="0">'Abrechnung Kant.Spezialstich'!$A$1:$J$45</definedName>
    <definedName name="_xlnm.Print_Area" localSheetId="1">Kontrollblatt!$A$1:$L$61</definedName>
  </definedNames>
  <calcPr calcId="125725"/>
</workbook>
</file>

<file path=xl/calcChain.xml><?xml version="1.0" encoding="utf-8"?>
<calcChain xmlns="http://schemas.openxmlformats.org/spreadsheetml/2006/main">
  <c r="F55" i="3"/>
  <c r="E11" l="1"/>
  <c r="G4" l="1"/>
  <c r="G3"/>
  <c r="B28" i="5"/>
  <c r="H28" s="1"/>
  <c r="E8"/>
  <c r="A35" s="1"/>
  <c r="L53" i="3"/>
  <c r="K53"/>
  <c r="J53"/>
  <c r="I53"/>
  <c r="H53"/>
  <c r="G53"/>
  <c r="F53"/>
  <c r="A38" i="5" l="1"/>
  <c r="A8" i="3"/>
  <c r="A18" i="5"/>
  <c r="B27"/>
  <c r="H27" l="1"/>
  <c r="B29"/>
  <c r="H29" s="1"/>
  <c r="H33" l="1"/>
</calcChain>
</file>

<file path=xl/comments1.xml><?xml version="1.0" encoding="utf-8"?>
<comments xmlns="http://schemas.openxmlformats.org/spreadsheetml/2006/main">
  <authors>
    <author>Robert Kistler</author>
  </authors>
  <commentList>
    <comment ref="D12" authorId="0">
      <text>
        <r>
          <rPr>
            <sz val="8"/>
            <color indexed="81"/>
            <rFont val="Tahoma"/>
            <family val="2"/>
          </rPr>
          <t>Vereinsname</t>
        </r>
        <r>
          <rPr>
            <sz val="11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sz val="8"/>
            <color indexed="81"/>
            <rFont val="Tahoma"/>
            <family val="2"/>
          </rPr>
          <t>Vorname Name, Funktion im Verein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color indexed="81"/>
            <rFont val="Tahoma"/>
            <family val="2"/>
          </rPr>
          <t>Strasse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color indexed="81"/>
            <rFont val="Tahoma"/>
            <family val="2"/>
          </rPr>
          <t>Plz Ort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color indexed="81"/>
            <rFont val="Tahoma"/>
            <family val="2"/>
          </rPr>
          <t>Distanz eingeben!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color indexed="81"/>
            <rFont val="Tahoma"/>
            <family val="2"/>
          </rPr>
          <t>Anzahl der gelieferten Standblätter hier eintragen!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sz val="8"/>
            <color indexed="81"/>
            <rFont val="Tahoma"/>
            <family val="2"/>
          </rPr>
          <t>Kein Eintrag nötig, da die Anzahl aus dem Kontrollblatt berechnet und übernommen wird.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sz val="8"/>
            <color indexed="81"/>
            <rFont val="Tahoma"/>
            <family val="2"/>
          </rPr>
          <t>Kein Eintrag nötig, da die Anzahl aus dem Kontrollblatt berechnet und übernommen wird.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sz val="8"/>
            <color indexed="81"/>
            <rFont val="Tahoma"/>
            <family val="2"/>
          </rPr>
          <t>kein Eintrag nötig, da die Anzahl berechnet wird.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color indexed="81"/>
            <rFont val="Tahoma"/>
            <family val="2"/>
          </rPr>
          <t>Anzahl verschriebene und beschädigte Standblätter hier eintragen!</t>
        </r>
      </text>
    </comment>
    <comment ref="B31" authorId="0">
      <text>
        <r>
          <rPr>
            <sz val="8"/>
            <color indexed="81"/>
            <rFont val="Tahoma"/>
            <family val="2"/>
          </rPr>
          <t>Leere nicht benützte Standblätter eintragen, die retourniert werden.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44" authorId="0">
      <text>
        <r>
          <rPr>
            <sz val="8"/>
            <color indexed="81"/>
            <rFont val="Tahoma"/>
            <family val="2"/>
          </rPr>
          <t>Im Falle von Rückfragen verantwortliche Person des Spezialstiches hier eintragen. Danke!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Robert Kistler</author>
  </authors>
  <commentList>
    <comment ref="F55" authorId="0">
      <text>
        <r>
          <rPr>
            <sz val="8"/>
            <color indexed="81"/>
            <rFont val="Tahoma"/>
            <family val="2"/>
          </rPr>
          <t>Kein Eintrag nötig, da die Anzahl  aus der Abrechnung Kant. Spezialstich übernommen wird.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<sst xmlns="http://schemas.openxmlformats.org/spreadsheetml/2006/main" count="78" uniqueCount="57">
  <si>
    <t>www.sksg.ch</t>
  </si>
  <si>
    <t>Kontierung Kassier SKSG:</t>
  </si>
  <si>
    <t>Gelieferte Standblätter</t>
  </si>
  <si>
    <t>Expl.</t>
  </si>
  <si>
    <t>Abrechnung</t>
  </si>
  <si>
    <t>benützte Standblätter Hauptdoppel</t>
  </si>
  <si>
    <t>à CHF</t>
  </si>
  <si>
    <t>=</t>
  </si>
  <si>
    <t>CHF</t>
  </si>
  <si>
    <t>Anzahl Nachdoppel</t>
  </si>
  <si>
    <t>fehlende Standblätter</t>
  </si>
  <si>
    <t>verschriebene oder beschädigte Standblätter</t>
  </si>
  <si>
    <t xml:space="preserve">Leere Standblätter zurück </t>
  </si>
  <si>
    <t>Totalbetrag</t>
  </si>
  <si>
    <r>
      <t>Person "</t>
    </r>
    <r>
      <rPr>
        <i/>
        <sz val="9"/>
        <color theme="1"/>
        <rFont val="Arial"/>
        <family val="2"/>
      </rPr>
      <t>Kantonaler Spezialstich</t>
    </r>
    <r>
      <rPr>
        <sz val="9"/>
        <color theme="1"/>
        <rFont val="Arial"/>
        <family val="2"/>
      </rPr>
      <t>" gemäss Vorstandsverzeichnis www.sksg.ch zurückzusenden.</t>
    </r>
  </si>
  <si>
    <t>60-2152-9 bzw. IBAN (CH73 0900 0000 6000 2152 9) der Schwyzer Kantonal-Schützengesellschaft einzuzahlen.</t>
  </si>
  <si>
    <t>Die Richtigkeit der Abrechnung bescheinigt:</t>
  </si>
  <si>
    <r>
      <rPr>
        <sz val="11"/>
        <color theme="1"/>
        <rFont val="Arial"/>
        <family val="2"/>
      </rPr>
      <t xml:space="preserve">Verantwortliche(r): - </t>
    </r>
    <r>
      <rPr>
        <sz val="8"/>
        <color theme="1"/>
        <rFont val="Arial"/>
        <family val="2"/>
      </rPr>
      <t xml:space="preserve">Vorname Name, Strasse, Plz Ort und Mail für Rückfragen - </t>
    </r>
  </si>
  <si>
    <t>Name der Sektion:</t>
  </si>
  <si>
    <t>Nr.</t>
  </si>
  <si>
    <t>Name</t>
  </si>
  <si>
    <t>Vorname</t>
  </si>
  <si>
    <t>JG</t>
  </si>
  <si>
    <t>Kat.</t>
  </si>
  <si>
    <t>HD</t>
  </si>
  <si>
    <t>1. ND</t>
  </si>
  <si>
    <t>2. ND</t>
  </si>
  <si>
    <t>3. ND</t>
  </si>
  <si>
    <t>4. ND</t>
  </si>
  <si>
    <t>KK</t>
  </si>
  <si>
    <t>Pkt.</t>
  </si>
  <si>
    <t>Total</t>
  </si>
  <si>
    <t>Verantwortliche Person bei Rückfragen:</t>
  </si>
  <si>
    <t>Mobile oder Telefon:</t>
  </si>
  <si>
    <t xml:space="preserve">                  Schwyzer</t>
  </si>
  <si>
    <t xml:space="preserve">          Kantonal-Schützengesellschaft</t>
  </si>
  <si>
    <t xml:space="preserve">          Schwyzer</t>
  </si>
  <si>
    <t>Für eine prompte Erledigung der Abrechnung und Überweisung dankt der Vorstand der SKSG.</t>
  </si>
  <si>
    <t>Datum:</t>
  </si>
  <si>
    <t>Kranzlimiten:</t>
  </si>
  <si>
    <t>E / S</t>
  </si>
  <si>
    <t>U21 / V</t>
  </si>
  <si>
    <t>U17 / SV</t>
  </si>
  <si>
    <t>Kat. A (FW/STD)</t>
  </si>
  <si>
    <t>Kat. E (S90/S5702 / Kar)</t>
  </si>
  <si>
    <t>Kat. D (Ord./5703)</t>
  </si>
  <si>
    <t>Pistole 25 m:</t>
  </si>
  <si>
    <t>Gewehr 300 m:</t>
  </si>
  <si>
    <t>SPK</t>
  </si>
  <si>
    <t>Aktive</t>
  </si>
  <si>
    <t>V/Jun.</t>
  </si>
  <si>
    <t>SV / Jugendl.</t>
  </si>
  <si>
    <t>OP 49 und Para</t>
  </si>
  <si>
    <t>OP 75</t>
  </si>
  <si>
    <t>Pistole 50 m:</t>
  </si>
  <si>
    <t>FP</t>
  </si>
  <si>
    <t>m</t>
  </si>
</sst>
</file>

<file path=xl/styles.xml><?xml version="1.0" encoding="utf-8"?>
<styleSheet xmlns="http://schemas.openxmlformats.org/spreadsheetml/2006/main">
  <numFmts count="3">
    <numFmt numFmtId="164" formatCode="0."/>
    <numFmt numFmtId="165" formatCode="[$CHF]\ #,##0.00"/>
    <numFmt numFmtId="166" formatCode="00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Tahoma"/>
      <charset val="1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4">
    <xf numFmtId="0" fontId="0" fillId="0" borderId="0"/>
    <xf numFmtId="165" fontId="1" fillId="0" borderId="0"/>
    <xf numFmtId="165" fontId="15" fillId="0" borderId="0"/>
    <xf numFmtId="0" fontId="15" fillId="0" borderId="0">
      <alignment wrapText="1"/>
    </xf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/>
    <xf numFmtId="0" fontId="2" fillId="0" borderId="0" xfId="0" applyFont="1"/>
    <xf numFmtId="0" fontId="0" fillId="0" borderId="3" xfId="0" applyBorder="1" applyAlignment="1">
      <alignment horizontal="center"/>
    </xf>
    <xf numFmtId="2" fontId="0" fillId="0" borderId="0" xfId="0" applyNumberFormat="1"/>
    <xf numFmtId="2" fontId="0" fillId="0" borderId="3" xfId="0" applyNumberFormat="1" applyBorder="1"/>
    <xf numFmtId="2" fontId="0" fillId="0" borderId="5" xfId="0" applyNumberFormat="1" applyBorder="1"/>
    <xf numFmtId="0" fontId="0" fillId="0" borderId="6" xfId="0" applyBorder="1"/>
    <xf numFmtId="0" fontId="2" fillId="0" borderId="7" xfId="0" applyFont="1" applyBorder="1"/>
    <xf numFmtId="2" fontId="2" fillId="0" borderId="7" xfId="0" applyNumberFormat="1" applyFont="1" applyBorder="1"/>
    <xf numFmtId="0" fontId="13" fillId="0" borderId="0" xfId="0" applyFont="1"/>
    <xf numFmtId="0" fontId="10" fillId="0" borderId="0" xfId="0" applyFont="1" applyBorder="1"/>
    <xf numFmtId="166" fontId="14" fillId="0" borderId="9" xfId="0" applyNumberFormat="1" applyFont="1" applyBorder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1" fillId="0" borderId="0" xfId="0" applyFont="1"/>
    <xf numFmtId="166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10" xfId="0" applyNumberForma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/>
    <xf numFmtId="0" fontId="10" fillId="0" borderId="25" xfId="0" applyFont="1" applyBorder="1"/>
    <xf numFmtId="0" fontId="10" fillId="0" borderId="23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/>
    <xf numFmtId="0" fontId="10" fillId="0" borderId="28" xfId="0" applyFont="1" applyBorder="1"/>
    <xf numFmtId="0" fontId="10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4" fillId="0" borderId="0" xfId="0" applyFont="1"/>
    <xf numFmtId="0" fontId="4" fillId="0" borderId="0" xfId="0" applyFont="1" applyBorder="1"/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7" fillId="0" borderId="17" xfId="0" applyFont="1" applyBorder="1" applyAlignment="1">
      <alignment vertical="top"/>
    </xf>
    <xf numFmtId="16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3" fillId="3" borderId="30" xfId="0" applyFont="1" applyFill="1" applyBorder="1"/>
    <xf numFmtId="0" fontId="10" fillId="3" borderId="31" xfId="0" applyFont="1" applyFill="1" applyBorder="1"/>
    <xf numFmtId="0" fontId="10" fillId="3" borderId="32" xfId="0" applyFont="1" applyFill="1" applyBorder="1"/>
    <xf numFmtId="0" fontId="22" fillId="3" borderId="33" xfId="0" applyFont="1" applyFill="1" applyBorder="1"/>
    <xf numFmtId="0" fontId="10" fillId="3" borderId="34" xfId="0" applyFont="1" applyFill="1" applyBorder="1" applyAlignment="1">
      <alignment horizontal="center"/>
    </xf>
    <xf numFmtId="0" fontId="10" fillId="3" borderId="33" xfId="0" applyFont="1" applyFill="1" applyBorder="1"/>
    <xf numFmtId="0" fontId="10" fillId="3" borderId="34" xfId="0" applyFont="1" applyFill="1" applyBorder="1"/>
    <xf numFmtId="0" fontId="10" fillId="3" borderId="35" xfId="0" applyFont="1" applyFill="1" applyBorder="1"/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2" fillId="0" borderId="0" xfId="0" applyFont="1" applyFill="1"/>
    <xf numFmtId="0" fontId="21" fillId="2" borderId="0" xfId="0" applyFont="1" applyFill="1" applyProtection="1">
      <protection locked="0" hidden="1"/>
    </xf>
    <xf numFmtId="0" fontId="9" fillId="2" borderId="3" xfId="0" quotePrefix="1" applyFont="1" applyFill="1" applyBorder="1" applyProtection="1">
      <protection locked="0" hidden="1"/>
    </xf>
    <xf numFmtId="0" fontId="0" fillId="2" borderId="3" xfId="0" applyFill="1" applyBorder="1" applyAlignment="1" applyProtection="1">
      <alignment horizontal="center"/>
      <protection locked="0" hidden="1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9" xfId="0" quotePrefix="1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0" fillId="0" borderId="0" xfId="0" quotePrefix="1" applyBorder="1" applyProtection="1">
      <protection hidden="1"/>
    </xf>
    <xf numFmtId="0" fontId="2" fillId="0" borderId="0" xfId="0" quotePrefix="1" applyFont="1" applyBorder="1" applyProtection="1"/>
    <xf numFmtId="0" fontId="23" fillId="0" borderId="26" xfId="0" applyFont="1" applyBorder="1" applyAlignment="1" applyProtection="1">
      <alignment horizontal="center"/>
      <protection hidden="1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left"/>
      <protection locked="0"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0" fillId="2" borderId="5" xfId="0" applyFill="1" applyBorder="1" applyAlignment="1" applyProtection="1">
      <alignment horizontal="left"/>
      <protection locked="0" hidden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left" vertical="center"/>
    </xf>
    <xf numFmtId="166" fontId="0" fillId="0" borderId="28" xfId="0" applyNumberFormat="1" applyFont="1" applyBorder="1" applyAlignment="1">
      <alignment horizontal="left" vertical="center"/>
    </xf>
    <xf numFmtId="0" fontId="0" fillId="0" borderId="29" xfId="0" applyBorder="1" applyAlignment="1" applyProtection="1">
      <protection locked="0"/>
    </xf>
    <xf numFmtId="0" fontId="0" fillId="0" borderId="29" xfId="0" applyBorder="1" applyAlignment="1" applyProtection="1">
      <alignment horizontal="center"/>
      <protection locked="0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2" defaultPivotStyle="PivotStyleLight16"/>
  <colors>
    <mruColors>
      <color rgb="FFFFFFCC"/>
      <color rgb="FF0000FF"/>
      <color rgb="FFE1F4FF"/>
      <color rgb="FFCCECFF"/>
      <color rgb="FFBDDE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96760</xdr:colOff>
      <xdr:row>0</xdr:row>
      <xdr:rowOff>1</xdr:rowOff>
    </xdr:from>
    <xdr:to>
      <xdr:col>2</xdr:col>
      <xdr:colOff>147935</xdr:colOff>
      <xdr:row>5</xdr:row>
      <xdr:rowOff>45720</xdr:rowOff>
    </xdr:to>
    <xdr:pic>
      <xdr:nvPicPr>
        <xdr:cNvPr id="2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60" y="1"/>
          <a:ext cx="714115" cy="99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152400</xdr:colOff>
      <xdr:row>2</xdr:row>
      <xdr:rowOff>175259</xdr:rowOff>
    </xdr:from>
    <xdr:ext cx="2895454" cy="533401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5340" y="556259"/>
          <a:ext cx="2895454" cy="5334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de-CH" sz="1400" b="1" i="1" u="none" strike="noStrike" baseline="0">
              <a:solidFill>
                <a:srgbClr val="000000"/>
              </a:solidFill>
              <a:latin typeface="Calibri"/>
              <a:cs typeface="Calibri"/>
            </a:rPr>
            <a:t>Schwyzer </a:t>
          </a:r>
        </a:p>
        <a:p>
          <a:pPr algn="l" rtl="0">
            <a:defRPr sz="1000"/>
          </a:pPr>
          <a:r>
            <a:rPr lang="de-CH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Kantonal-Schützengesellschaft</a:t>
          </a:r>
        </a:p>
      </xdr:txBody>
    </xdr:sp>
    <xdr:clientData/>
  </xdr:oneCellAnchor>
  <xdr:twoCellAnchor>
    <xdr:from>
      <xdr:col>6</xdr:col>
      <xdr:colOff>312420</xdr:colOff>
      <xdr:row>18</xdr:row>
      <xdr:rowOff>22860</xdr:rowOff>
    </xdr:from>
    <xdr:to>
      <xdr:col>10</xdr:col>
      <xdr:colOff>38100</xdr:colOff>
      <xdr:row>20</xdr:row>
      <xdr:rowOff>60960</xdr:rowOff>
    </xdr:to>
    <xdr:sp macro="" textlink="">
      <xdr:nvSpPr>
        <xdr:cNvPr id="4" name="Rechteck 3"/>
        <xdr:cNvSpPr/>
      </xdr:nvSpPr>
      <xdr:spPr>
        <a:xfrm>
          <a:off x="4762500" y="3779520"/>
          <a:ext cx="1173480" cy="632460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45722</xdr:colOff>
      <xdr:row>0</xdr:row>
      <xdr:rowOff>99061</xdr:rowOff>
    </xdr:from>
    <xdr:to>
      <xdr:col>1</xdr:col>
      <xdr:colOff>331636</xdr:colOff>
      <xdr:row>4</xdr:row>
      <xdr:rowOff>160020</xdr:rowOff>
    </xdr:to>
    <xdr:pic>
      <xdr:nvPicPr>
        <xdr:cNvPr id="2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2" y="99061"/>
          <a:ext cx="598334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showGridLines="0" showZeros="0" tabSelected="1" topLeftCell="A3" workbookViewId="0">
      <selection activeCell="B30" sqref="B30"/>
    </sheetView>
  </sheetViews>
  <sheetFormatPr baseColWidth="10" defaultRowHeight="13.8"/>
  <cols>
    <col min="1" max="1" width="3.69921875" style="26" customWidth="1"/>
    <col min="2" max="2" width="5" style="26" customWidth="1"/>
    <col min="3" max="3" width="36" style="26" customWidth="1"/>
    <col min="4" max="4" width="6.296875" style="26" customWidth="1"/>
    <col min="5" max="5" width="5.3984375" style="26" customWidth="1"/>
    <col min="6" max="6" width="2" style="26" customWidth="1"/>
    <col min="7" max="7" width="4.69921875" style="26" bestFit="1" customWidth="1"/>
    <col min="8" max="8" width="6.8984375" style="26" customWidth="1"/>
    <col min="9" max="9" width="4.09765625" style="26" customWidth="1"/>
    <col min="10" max="10" width="2.09765625" style="26" customWidth="1"/>
    <col min="11" max="11" width="5" style="26" customWidth="1"/>
    <col min="12" max="12" width="9.59765625" style="26" customWidth="1"/>
    <col min="13" max="13" width="11" style="26" customWidth="1"/>
    <col min="14" max="16384" width="11.19921875" style="26"/>
  </cols>
  <sheetData>
    <row r="1" spans="1:12" ht="15" customHeight="1"/>
    <row r="2" spans="1:12" ht="15" customHeight="1">
      <c r="C2" s="1"/>
      <c r="D2" s="1"/>
      <c r="E2" s="1"/>
      <c r="L2" s="2"/>
    </row>
    <row r="3" spans="1:12" ht="15" customHeight="1">
      <c r="C3" s="3"/>
      <c r="D3" s="3"/>
      <c r="E3" s="3"/>
      <c r="L3" s="27"/>
    </row>
    <row r="4" spans="1:12" ht="15" customHeight="1">
      <c r="C4" s="3"/>
      <c r="D4" s="3"/>
      <c r="E4" s="3"/>
    </row>
    <row r="5" spans="1:12" ht="15" customHeight="1">
      <c r="C5" s="4"/>
      <c r="D5" s="4"/>
      <c r="E5" s="4"/>
    </row>
    <row r="6" spans="1:12" ht="6.6" customHeight="1">
      <c r="C6" s="4"/>
      <c r="D6" s="4"/>
      <c r="E6" s="4"/>
    </row>
    <row r="7" spans="1:12" ht="15" customHeight="1">
      <c r="A7" s="2" t="s">
        <v>0</v>
      </c>
    </row>
    <row r="8" spans="1:12">
      <c r="A8" s="2"/>
      <c r="D8" s="26" t="s">
        <v>38</v>
      </c>
      <c r="E8" s="99">
        <f ca="1">TODAY()</f>
        <v>43067</v>
      </c>
      <c r="F8" s="99"/>
      <c r="G8" s="99"/>
    </row>
    <row r="9" spans="1:12">
      <c r="A9" s="2"/>
      <c r="E9" s="67"/>
      <c r="F9" s="67"/>
      <c r="G9" s="67"/>
    </row>
    <row r="10" spans="1:12">
      <c r="A10" s="2"/>
      <c r="E10" s="67"/>
      <c r="F10" s="67"/>
      <c r="G10" s="67"/>
    </row>
    <row r="11" spans="1:12">
      <c r="A11" s="2"/>
    </row>
    <row r="12" spans="1:12">
      <c r="A12" s="2"/>
      <c r="D12" s="106"/>
      <c r="E12" s="106"/>
      <c r="F12" s="106"/>
      <c r="G12" s="106"/>
      <c r="H12" s="106"/>
      <c r="I12" s="106"/>
      <c r="J12" s="106"/>
    </row>
    <row r="13" spans="1:12" ht="18" customHeight="1">
      <c r="A13" s="2"/>
      <c r="D13" s="107"/>
      <c r="E13" s="107"/>
      <c r="F13" s="107"/>
      <c r="G13" s="107"/>
      <c r="H13" s="107"/>
      <c r="I13" s="107"/>
      <c r="J13" s="107"/>
    </row>
    <row r="14" spans="1:12" ht="18" customHeight="1">
      <c r="A14" s="2"/>
      <c r="D14" s="107"/>
      <c r="E14" s="107"/>
      <c r="F14" s="107"/>
      <c r="G14" s="107"/>
      <c r="H14" s="107"/>
      <c r="I14" s="107"/>
      <c r="J14" s="107"/>
    </row>
    <row r="15" spans="1:12" ht="18" customHeight="1">
      <c r="A15" s="2"/>
      <c r="D15" s="107"/>
      <c r="E15" s="107"/>
      <c r="F15" s="107"/>
      <c r="G15" s="107"/>
      <c r="H15" s="107"/>
      <c r="I15" s="107"/>
      <c r="J15" s="107"/>
    </row>
    <row r="16" spans="1:12">
      <c r="A16" s="2"/>
    </row>
    <row r="17" spans="1:16">
      <c r="A17" s="2"/>
      <c r="D17" s="5"/>
    </row>
    <row r="18" spans="1:16" ht="45.75" customHeight="1">
      <c r="A18" s="100" t="str">
        <f ca="1">+"Abrechnung Kantonaler Spezialstich "&amp;YEAR(E8)</f>
        <v>Abrechnung Kantonaler Spezialstich 2017</v>
      </c>
      <c r="B18" s="100"/>
      <c r="C18" s="100"/>
      <c r="D18" s="100"/>
      <c r="E18" s="66"/>
      <c r="F18" s="6"/>
      <c r="G18" s="6"/>
      <c r="H18" s="6"/>
      <c r="I18" s="6"/>
      <c r="J18" s="6"/>
    </row>
    <row r="19" spans="1:16" ht="33" customHeight="1">
      <c r="A19" s="7"/>
      <c r="C19" s="7"/>
      <c r="F19" s="8"/>
      <c r="G19" s="8"/>
      <c r="H19" s="101" t="s">
        <v>1</v>
      </c>
      <c r="I19" s="101"/>
      <c r="J19" s="101"/>
      <c r="P19" s="6"/>
    </row>
    <row r="20" spans="1:16" s="6" customFormat="1">
      <c r="A20" s="9"/>
      <c r="F20" s="102"/>
      <c r="G20" s="102"/>
      <c r="H20" s="10"/>
      <c r="I20" s="103"/>
      <c r="J20" s="104"/>
    </row>
    <row r="21" spans="1:16" s="6" customFormat="1">
      <c r="A21" s="11"/>
    </row>
    <row r="22" spans="1:16">
      <c r="A22" s="28"/>
    </row>
    <row r="23" spans="1:16" ht="15.6">
      <c r="A23" s="12">
        <v>1</v>
      </c>
      <c r="B23" s="13" t="s">
        <v>2</v>
      </c>
      <c r="D23" s="85">
        <v>300</v>
      </c>
      <c r="E23" s="84" t="s">
        <v>56</v>
      </c>
      <c r="G23" s="86"/>
      <c r="H23" s="26" t="s">
        <v>3</v>
      </c>
    </row>
    <row r="24" spans="1:16" ht="7.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6" ht="6" customHeight="1"/>
    <row r="26" spans="1:16">
      <c r="A26" s="12">
        <v>2</v>
      </c>
      <c r="B26" s="15" t="s">
        <v>4</v>
      </c>
      <c r="H26" s="30"/>
    </row>
    <row r="27" spans="1:16" ht="21" customHeight="1">
      <c r="B27" s="16">
        <f>+Kontrollblatt!F53</f>
        <v>0</v>
      </c>
      <c r="C27" s="29" t="s">
        <v>5</v>
      </c>
      <c r="D27" s="26" t="s">
        <v>6</v>
      </c>
      <c r="E27" s="17">
        <v>13</v>
      </c>
      <c r="F27" s="26" t="s">
        <v>7</v>
      </c>
      <c r="G27" s="62" t="s">
        <v>8</v>
      </c>
      <c r="H27" s="18">
        <f>+B27*E27</f>
        <v>0</v>
      </c>
    </row>
    <row r="28" spans="1:16" ht="21" customHeight="1">
      <c r="B28" s="16">
        <f>SUM(Kontrollblatt!G53:J53)</f>
        <v>0</v>
      </c>
      <c r="C28" s="29" t="s">
        <v>9</v>
      </c>
      <c r="D28" s="26" t="s">
        <v>6</v>
      </c>
      <c r="E28" s="17">
        <v>3</v>
      </c>
      <c r="F28" s="26" t="s">
        <v>7</v>
      </c>
      <c r="G28" s="63" t="s">
        <v>8</v>
      </c>
      <c r="H28" s="19">
        <f>+B28*E28</f>
        <v>0</v>
      </c>
    </row>
    <row r="29" spans="1:16" ht="21" customHeight="1">
      <c r="B29" s="16">
        <f>+G23-B27-B30-B31</f>
        <v>0</v>
      </c>
      <c r="C29" s="29" t="s">
        <v>10</v>
      </c>
      <c r="D29" s="26" t="s">
        <v>6</v>
      </c>
      <c r="E29" s="17">
        <v>13</v>
      </c>
      <c r="F29" s="26" t="s">
        <v>7</v>
      </c>
      <c r="G29" s="63" t="s">
        <v>8</v>
      </c>
      <c r="H29" s="19">
        <f>IF(B29&lt;0,0,+B29*E29)</f>
        <v>0</v>
      </c>
    </row>
    <row r="30" spans="1:16" ht="21" customHeight="1">
      <c r="B30" s="87"/>
      <c r="C30" s="95" t="s">
        <v>11</v>
      </c>
      <c r="G30" s="20"/>
      <c r="H30" s="20"/>
    </row>
    <row r="31" spans="1:16" ht="21" customHeight="1">
      <c r="B31" s="87"/>
      <c r="C31" s="29" t="s">
        <v>12</v>
      </c>
      <c r="D31" s="33"/>
      <c r="E31" s="17"/>
      <c r="G31" s="62"/>
      <c r="H31" s="18"/>
    </row>
    <row r="33" spans="1:10" ht="14.4" thickBot="1">
      <c r="A33" s="13" t="s">
        <v>13</v>
      </c>
      <c r="F33" s="15" t="s">
        <v>7</v>
      </c>
      <c r="G33" s="21" t="s">
        <v>8</v>
      </c>
      <c r="H33" s="22">
        <f>SUM(H27:H32)</f>
        <v>0</v>
      </c>
    </row>
    <row r="34" spans="1:10" ht="14.4" thickTop="1"/>
    <row r="35" spans="1:10">
      <c r="A35" s="29" t="str">
        <f ca="1">+"Alle Standblätter (gelöste, verschriebene und leere) sind bis spätestens Ende Oktober "&amp;YEAR(E8)&amp;" an die verantwortliche"</f>
        <v>Alle Standblätter (gelöste, verschriebene und leere) sind bis spätestens Ende Oktober 2017 an die verantwortliche</v>
      </c>
    </row>
    <row r="36" spans="1:10">
      <c r="A36" s="29" t="s">
        <v>14</v>
      </c>
      <c r="B36" s="23"/>
    </row>
    <row r="38" spans="1:10">
      <c r="A38" s="29" t="str">
        <f ca="1">"Der Totalbetrag ist sofort nach Abschluss der Konkurrenz, jedoch bis spätestens 31. Oktober "&amp;YEAR(E8)&amp;" auf Postkonto"</f>
        <v>Der Totalbetrag ist sofort nach Abschluss der Konkurrenz, jedoch bis spätestens 31. Oktober 2017 auf Postkonto</v>
      </c>
    </row>
    <row r="39" spans="1:10">
      <c r="A39" s="29" t="s">
        <v>15</v>
      </c>
    </row>
    <row r="40" spans="1:10">
      <c r="A40" s="29"/>
    </row>
    <row r="41" spans="1:10">
      <c r="A41" s="29" t="s">
        <v>16</v>
      </c>
    </row>
    <row r="43" spans="1:10" s="30" customFormat="1">
      <c r="A43" s="24" t="s">
        <v>17</v>
      </c>
    </row>
    <row r="44" spans="1:10" s="30" customFormat="1" ht="22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s="30" customFormat="1" ht="24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</row>
  </sheetData>
  <sheetProtection sheet="1" objects="1" scenarios="1" selectLockedCells="1"/>
  <mergeCells count="11">
    <mergeCell ref="A45:J45"/>
    <mergeCell ref="D12:J12"/>
    <mergeCell ref="D13:J13"/>
    <mergeCell ref="D14:J14"/>
    <mergeCell ref="D15:J15"/>
    <mergeCell ref="A44:J44"/>
    <mergeCell ref="E8:G8"/>
    <mergeCell ref="A18:D18"/>
    <mergeCell ref="H19:J19"/>
    <mergeCell ref="F20:G20"/>
    <mergeCell ref="I20:J20"/>
  </mergeCells>
  <pageMargins left="0.70866141732283472" right="0.70866141732283472" top="0.31496062992125984" bottom="0.78740157480314965" header="0.15748031496062992" footer="0.15748031496062992"/>
  <pageSetup paperSize="9" orientation="portrait" r:id="rId1"/>
  <headerFooter>
    <oddFooter>&amp;C&amp;8&amp;K00-033Mit dem Spezialstich unterstützen wir den Nachwuchs im Matchschiessen.
Schiesst daher den Spezialstich.
Nehmt den Spezialstich in euer Jahresprogramm auf.
Danke!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1"/>
  <sheetViews>
    <sheetView showGridLines="0" showZeros="0" workbookViewId="0">
      <selection activeCell="G3" sqref="G3"/>
    </sheetView>
  </sheetViews>
  <sheetFormatPr baseColWidth="10" defaultRowHeight="13.8"/>
  <cols>
    <col min="1" max="1" width="4.09765625" style="26" customWidth="1"/>
    <col min="2" max="2" width="20.19921875" style="26" customWidth="1"/>
    <col min="3" max="3" width="12.8984375" style="26" customWidth="1"/>
    <col min="4" max="4" width="4.8984375" style="26" customWidth="1"/>
    <col min="5" max="5" width="7.296875" style="26" customWidth="1"/>
    <col min="6" max="12" width="5.3984375" style="26" customWidth="1"/>
    <col min="13" max="13" width="1.09765625" style="26" customWidth="1"/>
    <col min="14" max="14" width="16.69921875" style="26" customWidth="1"/>
    <col min="15" max="16" width="8.3984375" style="26" customWidth="1"/>
    <col min="17" max="17" width="9.19921875" style="26" customWidth="1"/>
    <col min="18" max="16384" width="11.19921875" style="26"/>
  </cols>
  <sheetData>
    <row r="1" spans="1:17">
      <c r="A1" s="37"/>
      <c r="B1" s="38"/>
      <c r="C1" s="38"/>
      <c r="D1" s="39"/>
      <c r="E1" s="40"/>
      <c r="F1" s="44"/>
      <c r="G1" s="39"/>
      <c r="H1" s="39"/>
      <c r="I1" s="39"/>
      <c r="J1" s="39"/>
      <c r="K1" s="39"/>
      <c r="L1" s="40"/>
    </row>
    <row r="2" spans="1:17">
      <c r="A2" s="41"/>
      <c r="B2" s="30"/>
      <c r="C2" s="30"/>
      <c r="D2" s="27"/>
      <c r="E2" s="42"/>
      <c r="F2" s="45"/>
      <c r="G2" s="46" t="s">
        <v>18</v>
      </c>
      <c r="H2" s="27"/>
      <c r="I2" s="27"/>
      <c r="J2" s="27"/>
      <c r="K2" s="27"/>
      <c r="L2" s="42"/>
    </row>
    <row r="3" spans="1:17">
      <c r="A3" s="41"/>
      <c r="B3" s="30"/>
      <c r="C3" s="30"/>
      <c r="D3" s="27"/>
      <c r="E3" s="42"/>
      <c r="F3" s="45"/>
      <c r="G3" s="97">
        <f>+'Abrechnung Kant.Spezialstich'!D12</f>
        <v>0</v>
      </c>
      <c r="H3" s="27"/>
      <c r="I3" s="27"/>
      <c r="J3" s="27"/>
      <c r="K3" s="27"/>
      <c r="L3" s="42"/>
    </row>
    <row r="4" spans="1:17">
      <c r="A4" s="41" t="s">
        <v>34</v>
      </c>
      <c r="B4" s="65" t="s">
        <v>36</v>
      </c>
      <c r="C4" s="30"/>
      <c r="D4" s="27"/>
      <c r="E4" s="42"/>
      <c r="F4" s="45"/>
      <c r="G4" s="96">
        <f>+'Abrechnung Kant.Spezialstich'!D13</f>
        <v>0</v>
      </c>
      <c r="H4" s="27"/>
      <c r="I4" s="27"/>
      <c r="J4" s="27"/>
      <c r="K4" s="27"/>
      <c r="L4" s="42"/>
    </row>
    <row r="5" spans="1:17">
      <c r="A5" s="41" t="s">
        <v>34</v>
      </c>
      <c r="B5" s="65" t="s">
        <v>35</v>
      </c>
      <c r="C5" s="30"/>
      <c r="D5" s="27"/>
      <c r="E5" s="42"/>
      <c r="F5" s="45"/>
      <c r="G5" s="46"/>
      <c r="H5" s="27"/>
      <c r="I5" s="27"/>
      <c r="J5" s="27"/>
      <c r="K5" s="27"/>
      <c r="L5" s="42"/>
    </row>
    <row r="6" spans="1:17">
      <c r="A6" s="68" t="s">
        <v>0</v>
      </c>
      <c r="B6" s="31"/>
      <c r="C6" s="31"/>
      <c r="D6" s="32"/>
      <c r="E6" s="43"/>
      <c r="F6" s="47"/>
      <c r="G6" s="48"/>
      <c r="H6" s="32"/>
      <c r="I6" s="32"/>
      <c r="J6" s="32"/>
      <c r="K6" s="32"/>
      <c r="L6" s="43"/>
    </row>
    <row r="7" spans="1:17" ht="3.6" customHeight="1">
      <c r="G7" s="35"/>
    </row>
    <row r="8" spans="1:17" ht="25.8" customHeight="1">
      <c r="A8" s="108" t="str">
        <f ca="1">+"KONTROLLBLATT KANTONALER SPEZIALSTICH "&amp;YEAR('Abrechnung Kant.Spezialstich'!E8)</f>
        <v>KONTROLLBLATT KANTONALER SPEZIALSTICH 2017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1:17" ht="5.4" customHeight="1"/>
    <row r="10" spans="1:17">
      <c r="A10" s="52" t="s">
        <v>19</v>
      </c>
      <c r="B10" s="53" t="s">
        <v>20</v>
      </c>
      <c r="C10" s="54" t="s">
        <v>21</v>
      </c>
      <c r="D10" s="55" t="s">
        <v>22</v>
      </c>
      <c r="E10" s="55" t="s">
        <v>23</v>
      </c>
      <c r="F10" s="55" t="s">
        <v>24</v>
      </c>
      <c r="G10" s="55" t="s">
        <v>25</v>
      </c>
      <c r="H10" s="55" t="s">
        <v>26</v>
      </c>
      <c r="I10" s="55" t="s">
        <v>27</v>
      </c>
      <c r="J10" s="55" t="s">
        <v>28</v>
      </c>
      <c r="K10" s="55" t="s">
        <v>29</v>
      </c>
      <c r="L10" s="55" t="s">
        <v>29</v>
      </c>
      <c r="M10" s="29"/>
      <c r="N10" s="74" t="s">
        <v>39</v>
      </c>
      <c r="O10" s="75"/>
      <c r="P10" s="75"/>
      <c r="Q10" s="76"/>
    </row>
    <row r="11" spans="1:17">
      <c r="A11" s="56"/>
      <c r="B11" s="57"/>
      <c r="C11" s="58"/>
      <c r="D11" s="59"/>
      <c r="E11" s="98" t="str">
        <f>IF('Abrechnung Kant.Spezialstich'!D23=50,"(SPK/OP/FP)",IF('Abrechnung Kant.Spezialstich'!D23=25,"(SPK / OP)",IF('Abrechnung Kant.Spezialstich'!D23=300,"(A / D / E)","")))</f>
        <v>(A / D / E)</v>
      </c>
      <c r="F11" s="60" t="s">
        <v>30</v>
      </c>
      <c r="G11" s="60" t="s">
        <v>30</v>
      </c>
      <c r="H11" s="60" t="s">
        <v>30</v>
      </c>
      <c r="I11" s="60" t="s">
        <v>30</v>
      </c>
      <c r="J11" s="60" t="s">
        <v>30</v>
      </c>
      <c r="K11" s="61">
        <v>10</v>
      </c>
      <c r="L11" s="61">
        <v>12</v>
      </c>
      <c r="M11" s="33"/>
      <c r="N11" s="77" t="s">
        <v>47</v>
      </c>
      <c r="O11" s="72" t="s">
        <v>40</v>
      </c>
      <c r="P11" s="72" t="s">
        <v>41</v>
      </c>
      <c r="Q11" s="78" t="s">
        <v>42</v>
      </c>
    </row>
    <row r="12" spans="1:17" s="64" customFormat="1" ht="13.8" customHeight="1">
      <c r="A12" s="25">
        <v>1</v>
      </c>
      <c r="B12" s="88"/>
      <c r="C12" s="89"/>
      <c r="D12" s="90"/>
      <c r="E12" s="90"/>
      <c r="F12" s="90"/>
      <c r="G12" s="90"/>
      <c r="H12" s="90"/>
      <c r="I12" s="90"/>
      <c r="J12" s="90"/>
      <c r="K12" s="90"/>
      <c r="L12" s="90"/>
      <c r="N12" s="79" t="s">
        <v>43</v>
      </c>
      <c r="O12" s="72">
        <v>90</v>
      </c>
      <c r="P12" s="72">
        <v>88</v>
      </c>
      <c r="Q12" s="78">
        <v>87</v>
      </c>
    </row>
    <row r="13" spans="1:17" s="64" customFormat="1" ht="13.8" customHeight="1">
      <c r="A13" s="25">
        <v>2</v>
      </c>
      <c r="B13" s="91"/>
      <c r="C13" s="92"/>
      <c r="D13" s="93"/>
      <c r="E13" s="93"/>
      <c r="F13" s="93"/>
      <c r="G13" s="93"/>
      <c r="H13" s="93"/>
      <c r="I13" s="93"/>
      <c r="J13" s="93"/>
      <c r="K13" s="93"/>
      <c r="L13" s="93"/>
      <c r="N13" s="79" t="s">
        <v>45</v>
      </c>
      <c r="O13" s="72">
        <v>86</v>
      </c>
      <c r="P13" s="72">
        <v>84</v>
      </c>
      <c r="Q13" s="78">
        <v>83</v>
      </c>
    </row>
    <row r="14" spans="1:17" s="64" customFormat="1" ht="13.8" customHeight="1">
      <c r="A14" s="25">
        <v>3</v>
      </c>
      <c r="B14" s="91"/>
      <c r="C14" s="92"/>
      <c r="D14" s="93"/>
      <c r="E14" s="93"/>
      <c r="F14" s="93"/>
      <c r="G14" s="93"/>
      <c r="H14" s="93"/>
      <c r="I14" s="93"/>
      <c r="J14" s="93"/>
      <c r="K14" s="93"/>
      <c r="L14" s="93"/>
      <c r="N14" s="79" t="s">
        <v>44</v>
      </c>
      <c r="O14" s="72">
        <v>84</v>
      </c>
      <c r="P14" s="72">
        <v>82</v>
      </c>
      <c r="Q14" s="78">
        <v>81</v>
      </c>
    </row>
    <row r="15" spans="1:17" s="64" customFormat="1" ht="13.8" customHeight="1">
      <c r="A15" s="25">
        <v>4</v>
      </c>
      <c r="B15" s="91"/>
      <c r="C15" s="92"/>
      <c r="D15" s="93"/>
      <c r="E15" s="93"/>
      <c r="F15" s="93"/>
      <c r="G15" s="93"/>
      <c r="H15" s="93"/>
      <c r="I15" s="93"/>
      <c r="J15" s="93"/>
      <c r="K15" s="93"/>
      <c r="L15" s="93"/>
      <c r="N15" s="79"/>
      <c r="O15" s="73"/>
      <c r="P15" s="73"/>
      <c r="Q15" s="80"/>
    </row>
    <row r="16" spans="1:17" s="64" customFormat="1" ht="13.8" customHeight="1">
      <c r="A16" s="25">
        <v>5</v>
      </c>
      <c r="B16" s="91"/>
      <c r="C16" s="92"/>
      <c r="D16" s="93"/>
      <c r="E16" s="93"/>
      <c r="F16" s="93"/>
      <c r="G16" s="93"/>
      <c r="H16" s="93"/>
      <c r="I16" s="93"/>
      <c r="J16" s="93"/>
      <c r="K16" s="93"/>
      <c r="L16" s="94"/>
      <c r="N16" s="77" t="s">
        <v>46</v>
      </c>
      <c r="O16" s="72" t="s">
        <v>49</v>
      </c>
      <c r="P16" s="72" t="s">
        <v>50</v>
      </c>
      <c r="Q16" s="78" t="s">
        <v>51</v>
      </c>
    </row>
    <row r="17" spans="1:17" s="64" customFormat="1" ht="13.8" customHeight="1">
      <c r="A17" s="25">
        <v>6</v>
      </c>
      <c r="B17" s="91"/>
      <c r="C17" s="92"/>
      <c r="D17" s="93"/>
      <c r="E17" s="93"/>
      <c r="F17" s="93"/>
      <c r="G17" s="93"/>
      <c r="H17" s="93"/>
      <c r="I17" s="93"/>
      <c r="J17" s="93"/>
      <c r="K17" s="93"/>
      <c r="L17" s="93"/>
      <c r="N17" s="79" t="s">
        <v>48</v>
      </c>
      <c r="O17" s="72">
        <v>184</v>
      </c>
      <c r="P17" s="72">
        <v>180</v>
      </c>
      <c r="Q17" s="78">
        <v>176</v>
      </c>
    </row>
    <row r="18" spans="1:17" s="64" customFormat="1" ht="13.8" customHeight="1">
      <c r="A18" s="25">
        <v>7</v>
      </c>
      <c r="B18" s="91"/>
      <c r="C18" s="92"/>
      <c r="D18" s="93"/>
      <c r="E18" s="93"/>
      <c r="F18" s="93"/>
      <c r="G18" s="93"/>
      <c r="H18" s="93"/>
      <c r="I18" s="93"/>
      <c r="J18" s="93"/>
      <c r="K18" s="93"/>
      <c r="L18" s="94"/>
      <c r="N18" s="79" t="s">
        <v>52</v>
      </c>
      <c r="O18" s="72">
        <v>180</v>
      </c>
      <c r="P18" s="72">
        <v>176</v>
      </c>
      <c r="Q18" s="78">
        <v>176</v>
      </c>
    </row>
    <row r="19" spans="1:17" s="64" customFormat="1" ht="13.8" customHeight="1">
      <c r="A19" s="25">
        <v>8</v>
      </c>
      <c r="B19" s="91"/>
      <c r="C19" s="92"/>
      <c r="D19" s="93"/>
      <c r="E19" s="93"/>
      <c r="F19" s="93"/>
      <c r="G19" s="93"/>
      <c r="H19" s="93"/>
      <c r="I19" s="93"/>
      <c r="J19" s="93"/>
      <c r="K19" s="93"/>
      <c r="L19" s="94"/>
      <c r="N19" s="79" t="s">
        <v>53</v>
      </c>
      <c r="O19" s="72">
        <v>172</v>
      </c>
      <c r="P19" s="72">
        <v>168</v>
      </c>
      <c r="Q19" s="78">
        <v>164</v>
      </c>
    </row>
    <row r="20" spans="1:17" s="64" customFormat="1" ht="13.8" customHeight="1">
      <c r="A20" s="25">
        <v>9</v>
      </c>
      <c r="B20" s="91"/>
      <c r="C20" s="92"/>
      <c r="D20" s="93"/>
      <c r="E20" s="93"/>
      <c r="F20" s="93"/>
      <c r="G20" s="93"/>
      <c r="H20" s="93"/>
      <c r="I20" s="93"/>
      <c r="J20" s="93"/>
      <c r="K20" s="93"/>
      <c r="L20" s="94"/>
      <c r="N20" s="79"/>
      <c r="O20" s="73"/>
      <c r="P20" s="73"/>
      <c r="Q20" s="80"/>
    </row>
    <row r="21" spans="1:17" s="64" customFormat="1" ht="13.8" customHeight="1">
      <c r="A21" s="25">
        <v>10</v>
      </c>
      <c r="B21" s="91"/>
      <c r="C21" s="92"/>
      <c r="D21" s="93"/>
      <c r="E21" s="93"/>
      <c r="F21" s="93"/>
      <c r="G21" s="93"/>
      <c r="H21" s="93"/>
      <c r="I21" s="93"/>
      <c r="J21" s="93"/>
      <c r="K21" s="93"/>
      <c r="L21" s="94"/>
      <c r="N21" s="79" t="s">
        <v>54</v>
      </c>
      <c r="O21" s="72" t="s">
        <v>49</v>
      </c>
      <c r="P21" s="72" t="s">
        <v>50</v>
      </c>
      <c r="Q21" s="78" t="s">
        <v>51</v>
      </c>
    </row>
    <row r="22" spans="1:17" s="64" customFormat="1" ht="13.8" customHeight="1">
      <c r="A22" s="25">
        <v>11</v>
      </c>
      <c r="B22" s="91"/>
      <c r="C22" s="92"/>
      <c r="D22" s="93"/>
      <c r="E22" s="93"/>
      <c r="F22" s="93"/>
      <c r="G22" s="93"/>
      <c r="H22" s="93"/>
      <c r="I22" s="93"/>
      <c r="J22" s="93"/>
      <c r="K22" s="93"/>
      <c r="L22" s="94"/>
      <c r="N22" s="79" t="s">
        <v>55</v>
      </c>
      <c r="O22" s="72">
        <v>89</v>
      </c>
      <c r="P22" s="72">
        <v>87</v>
      </c>
      <c r="Q22" s="78">
        <v>86</v>
      </c>
    </row>
    <row r="23" spans="1:17" s="64" customFormat="1" ht="13.8" customHeight="1">
      <c r="A23" s="25">
        <v>12</v>
      </c>
      <c r="B23" s="91"/>
      <c r="C23" s="92"/>
      <c r="D23" s="93"/>
      <c r="E23" s="93"/>
      <c r="F23" s="93"/>
      <c r="G23" s="93"/>
      <c r="H23" s="93"/>
      <c r="I23" s="93"/>
      <c r="J23" s="93"/>
      <c r="K23" s="93"/>
      <c r="L23" s="94"/>
      <c r="N23" s="79" t="s">
        <v>48</v>
      </c>
      <c r="O23" s="72">
        <v>87</v>
      </c>
      <c r="P23" s="72">
        <v>85</v>
      </c>
      <c r="Q23" s="78">
        <v>84</v>
      </c>
    </row>
    <row r="24" spans="1:17" s="64" customFormat="1" ht="13.8" customHeight="1">
      <c r="A24" s="25">
        <v>13</v>
      </c>
      <c r="B24" s="91"/>
      <c r="C24" s="92"/>
      <c r="D24" s="93"/>
      <c r="E24" s="93"/>
      <c r="F24" s="93"/>
      <c r="G24" s="93"/>
      <c r="H24" s="93"/>
      <c r="I24" s="93"/>
      <c r="J24" s="93"/>
      <c r="K24" s="93"/>
      <c r="L24" s="94"/>
      <c r="N24" s="81" t="s">
        <v>52</v>
      </c>
      <c r="O24" s="82">
        <v>85</v>
      </c>
      <c r="P24" s="82">
        <v>83</v>
      </c>
      <c r="Q24" s="83">
        <v>82</v>
      </c>
    </row>
    <row r="25" spans="1:17" s="64" customFormat="1" ht="13.8" customHeight="1">
      <c r="A25" s="25">
        <v>14</v>
      </c>
      <c r="B25" s="91"/>
      <c r="C25" s="92"/>
      <c r="D25" s="93"/>
      <c r="E25" s="93"/>
      <c r="F25" s="93"/>
      <c r="G25" s="93"/>
      <c r="H25" s="93"/>
      <c r="I25" s="93"/>
      <c r="J25" s="93"/>
      <c r="K25" s="93"/>
      <c r="L25" s="94"/>
      <c r="N25" s="29"/>
      <c r="O25" s="29"/>
      <c r="P25" s="29"/>
      <c r="Q25" s="29"/>
    </row>
    <row r="26" spans="1:17" s="64" customFormat="1" ht="13.8" customHeight="1">
      <c r="A26" s="25">
        <v>15</v>
      </c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4"/>
      <c r="N26" s="29"/>
      <c r="O26" s="29"/>
      <c r="P26" s="29"/>
      <c r="Q26" s="29"/>
    </row>
    <row r="27" spans="1:17" s="64" customFormat="1" ht="13.8" customHeight="1">
      <c r="A27" s="25">
        <v>16</v>
      </c>
      <c r="B27" s="91"/>
      <c r="C27" s="92"/>
      <c r="D27" s="93"/>
      <c r="E27" s="93"/>
      <c r="F27" s="93"/>
      <c r="G27" s="93"/>
      <c r="H27" s="93"/>
      <c r="I27" s="93"/>
      <c r="J27" s="93"/>
      <c r="K27" s="93"/>
      <c r="L27" s="94"/>
      <c r="N27" s="29"/>
      <c r="O27" s="29"/>
      <c r="P27" s="29"/>
      <c r="Q27" s="29"/>
    </row>
    <row r="28" spans="1:17" s="64" customFormat="1" ht="13.8" customHeight="1">
      <c r="A28" s="25">
        <v>17</v>
      </c>
      <c r="B28" s="91"/>
      <c r="C28" s="92"/>
      <c r="D28" s="93"/>
      <c r="E28" s="93"/>
      <c r="F28" s="93"/>
      <c r="G28" s="93"/>
      <c r="H28" s="93"/>
      <c r="I28" s="93"/>
      <c r="J28" s="93"/>
      <c r="K28" s="93"/>
      <c r="L28" s="94"/>
      <c r="N28" s="29"/>
      <c r="O28" s="29"/>
      <c r="P28" s="29"/>
      <c r="Q28" s="29"/>
    </row>
    <row r="29" spans="1:17" s="64" customFormat="1" ht="13.8" customHeight="1">
      <c r="A29" s="25">
        <v>18</v>
      </c>
      <c r="B29" s="91"/>
      <c r="C29" s="92"/>
      <c r="D29" s="93"/>
      <c r="E29" s="93"/>
      <c r="F29" s="93"/>
      <c r="G29" s="93"/>
      <c r="H29" s="93"/>
      <c r="I29" s="93"/>
      <c r="J29" s="93"/>
      <c r="K29" s="93"/>
      <c r="L29" s="94"/>
      <c r="N29" s="29"/>
      <c r="O29" s="29"/>
      <c r="P29" s="29"/>
      <c r="Q29" s="29"/>
    </row>
    <row r="30" spans="1:17" s="64" customFormat="1" ht="13.8" customHeight="1">
      <c r="A30" s="25">
        <v>19</v>
      </c>
      <c r="B30" s="91"/>
      <c r="C30" s="92"/>
      <c r="D30" s="93"/>
      <c r="E30" s="93"/>
      <c r="F30" s="93"/>
      <c r="G30" s="93"/>
      <c r="H30" s="93"/>
      <c r="I30" s="93"/>
      <c r="J30" s="93"/>
      <c r="K30" s="93"/>
      <c r="L30" s="94"/>
      <c r="N30" s="29"/>
      <c r="O30" s="29"/>
      <c r="P30" s="29"/>
      <c r="Q30" s="29"/>
    </row>
    <row r="31" spans="1:17" s="64" customFormat="1" ht="13.8" customHeight="1">
      <c r="A31" s="25">
        <v>20</v>
      </c>
      <c r="B31" s="91"/>
      <c r="C31" s="92"/>
      <c r="D31" s="93"/>
      <c r="E31" s="93"/>
      <c r="F31" s="93"/>
      <c r="G31" s="93"/>
      <c r="H31" s="93"/>
      <c r="I31" s="93"/>
      <c r="J31" s="93"/>
      <c r="K31" s="93"/>
      <c r="L31" s="94"/>
    </row>
    <row r="32" spans="1:17" s="64" customFormat="1" ht="13.8" customHeight="1">
      <c r="A32" s="25">
        <v>21</v>
      </c>
      <c r="B32" s="91"/>
      <c r="C32" s="92"/>
      <c r="D32" s="93"/>
      <c r="E32" s="93"/>
      <c r="F32" s="93"/>
      <c r="G32" s="93"/>
      <c r="H32" s="93"/>
      <c r="I32" s="93"/>
      <c r="J32" s="93"/>
      <c r="K32" s="93"/>
      <c r="L32" s="94"/>
    </row>
    <row r="33" spans="1:12" s="64" customFormat="1" ht="13.8" customHeight="1">
      <c r="A33" s="25">
        <v>22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  <c r="L33" s="94"/>
    </row>
    <row r="34" spans="1:12" s="64" customFormat="1" ht="13.8" customHeight="1">
      <c r="A34" s="25">
        <v>23</v>
      </c>
      <c r="B34" s="91"/>
      <c r="C34" s="92"/>
      <c r="D34" s="93"/>
      <c r="E34" s="93"/>
      <c r="F34" s="93"/>
      <c r="G34" s="93"/>
      <c r="H34" s="93"/>
      <c r="I34" s="93"/>
      <c r="J34" s="93"/>
      <c r="K34" s="93"/>
      <c r="L34" s="94"/>
    </row>
    <row r="35" spans="1:12" s="64" customFormat="1" ht="13.8" customHeight="1">
      <c r="A35" s="25">
        <v>24</v>
      </c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4"/>
    </row>
    <row r="36" spans="1:12" s="64" customFormat="1" ht="13.8" customHeight="1">
      <c r="A36" s="25">
        <v>25</v>
      </c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</row>
    <row r="37" spans="1:12" s="64" customFormat="1" ht="13.8" customHeight="1">
      <c r="A37" s="25">
        <v>26</v>
      </c>
      <c r="B37" s="91"/>
      <c r="C37" s="92"/>
      <c r="D37" s="93"/>
      <c r="E37" s="93"/>
      <c r="F37" s="93"/>
      <c r="G37" s="93"/>
      <c r="H37" s="93"/>
      <c r="I37" s="93"/>
      <c r="J37" s="93"/>
      <c r="K37" s="93"/>
      <c r="L37" s="93"/>
    </row>
    <row r="38" spans="1:12" s="64" customFormat="1" ht="13.8" customHeight="1">
      <c r="A38" s="25">
        <v>27</v>
      </c>
      <c r="B38" s="91"/>
      <c r="C38" s="92"/>
      <c r="D38" s="93"/>
      <c r="E38" s="93"/>
      <c r="F38" s="93"/>
      <c r="G38" s="93"/>
      <c r="H38" s="93"/>
      <c r="I38" s="93"/>
      <c r="J38" s="93"/>
      <c r="K38" s="93"/>
      <c r="L38" s="93"/>
    </row>
    <row r="39" spans="1:12" s="64" customFormat="1" ht="13.8" customHeight="1">
      <c r="A39" s="25">
        <v>28</v>
      </c>
      <c r="B39" s="91"/>
      <c r="C39" s="92"/>
      <c r="D39" s="93"/>
      <c r="E39" s="93"/>
      <c r="F39" s="93"/>
      <c r="G39" s="93"/>
      <c r="H39" s="93"/>
      <c r="I39" s="93"/>
      <c r="J39" s="93"/>
      <c r="K39" s="93"/>
      <c r="L39" s="93"/>
    </row>
    <row r="40" spans="1:12" s="64" customFormat="1" ht="13.8" customHeight="1">
      <c r="A40" s="25">
        <v>29</v>
      </c>
      <c r="B40" s="91"/>
      <c r="C40" s="92"/>
      <c r="D40" s="93"/>
      <c r="E40" s="93"/>
      <c r="F40" s="93"/>
      <c r="G40" s="93"/>
      <c r="H40" s="93"/>
      <c r="I40" s="93"/>
      <c r="J40" s="93"/>
      <c r="K40" s="93"/>
      <c r="L40" s="93"/>
    </row>
    <row r="41" spans="1:12" s="64" customFormat="1" ht="13.8" customHeight="1">
      <c r="A41" s="25">
        <v>30</v>
      </c>
      <c r="B41" s="91"/>
      <c r="C41" s="92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64" customFormat="1" ht="13.8" customHeight="1">
      <c r="A42" s="25">
        <v>31</v>
      </c>
      <c r="B42" s="91"/>
      <c r="C42" s="92"/>
      <c r="D42" s="93"/>
      <c r="E42" s="93"/>
      <c r="F42" s="93"/>
      <c r="G42" s="93"/>
      <c r="H42" s="93"/>
      <c r="I42" s="93"/>
      <c r="J42" s="93"/>
      <c r="K42" s="93"/>
      <c r="L42" s="93"/>
    </row>
    <row r="43" spans="1:12" s="64" customFormat="1" ht="13.8" customHeight="1">
      <c r="A43" s="25">
        <v>32</v>
      </c>
      <c r="B43" s="91"/>
      <c r="C43" s="92"/>
      <c r="D43" s="93"/>
      <c r="E43" s="93"/>
      <c r="F43" s="93"/>
      <c r="G43" s="93"/>
      <c r="H43" s="93"/>
      <c r="I43" s="93"/>
      <c r="J43" s="93"/>
      <c r="K43" s="93"/>
      <c r="L43" s="93"/>
    </row>
    <row r="44" spans="1:12" s="64" customFormat="1" ht="13.8" customHeight="1">
      <c r="A44" s="25">
        <v>33</v>
      </c>
      <c r="B44" s="91"/>
      <c r="C44" s="92"/>
      <c r="D44" s="93"/>
      <c r="E44" s="93"/>
      <c r="F44" s="93"/>
      <c r="G44" s="93"/>
      <c r="H44" s="93"/>
      <c r="I44" s="93"/>
      <c r="J44" s="93"/>
      <c r="K44" s="93"/>
      <c r="L44" s="93"/>
    </row>
    <row r="45" spans="1:12" s="64" customFormat="1" ht="13.8" customHeight="1">
      <c r="A45" s="25">
        <v>34</v>
      </c>
      <c r="B45" s="91"/>
      <c r="C45" s="92"/>
      <c r="D45" s="93"/>
      <c r="E45" s="93"/>
      <c r="F45" s="93"/>
      <c r="G45" s="93"/>
      <c r="H45" s="93"/>
      <c r="I45" s="93"/>
      <c r="J45" s="93"/>
      <c r="K45" s="93"/>
      <c r="L45" s="93"/>
    </row>
    <row r="46" spans="1:12" s="64" customFormat="1" ht="13.8" customHeight="1">
      <c r="A46" s="25">
        <v>35</v>
      </c>
      <c r="B46" s="91"/>
      <c r="C46" s="92"/>
      <c r="D46" s="93"/>
      <c r="E46" s="93"/>
      <c r="F46" s="93"/>
      <c r="G46" s="93"/>
      <c r="H46" s="93"/>
      <c r="I46" s="93"/>
      <c r="J46" s="93"/>
      <c r="K46" s="93"/>
      <c r="L46" s="93"/>
    </row>
    <row r="47" spans="1:12" s="64" customFormat="1" ht="13.8" customHeight="1">
      <c r="A47" s="25">
        <v>36</v>
      </c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</row>
    <row r="48" spans="1:12" s="64" customFormat="1" ht="13.8" customHeight="1">
      <c r="A48" s="25">
        <v>37</v>
      </c>
      <c r="B48" s="91"/>
      <c r="C48" s="92"/>
      <c r="D48" s="93"/>
      <c r="E48" s="93"/>
      <c r="F48" s="93"/>
      <c r="G48" s="93"/>
      <c r="H48" s="93"/>
      <c r="I48" s="93"/>
      <c r="J48" s="93"/>
      <c r="K48" s="93"/>
      <c r="L48" s="93"/>
    </row>
    <row r="49" spans="1:13" s="64" customFormat="1" ht="13.8" customHeight="1">
      <c r="A49" s="25">
        <v>38</v>
      </c>
      <c r="B49" s="91"/>
      <c r="C49" s="92"/>
      <c r="D49" s="93"/>
      <c r="E49" s="93"/>
      <c r="F49" s="93"/>
      <c r="G49" s="93"/>
      <c r="H49" s="93"/>
      <c r="I49" s="93"/>
      <c r="J49" s="93"/>
      <c r="K49" s="93"/>
      <c r="L49" s="93"/>
    </row>
    <row r="50" spans="1:13" s="64" customFormat="1" ht="13.8" customHeight="1">
      <c r="A50" s="25">
        <v>39</v>
      </c>
      <c r="B50" s="91"/>
      <c r="C50" s="92"/>
      <c r="D50" s="93"/>
      <c r="E50" s="93"/>
      <c r="F50" s="93"/>
      <c r="G50" s="93"/>
      <c r="H50" s="93"/>
      <c r="I50" s="93"/>
      <c r="J50" s="93"/>
      <c r="K50" s="93"/>
      <c r="L50" s="93"/>
    </row>
    <row r="51" spans="1:13" s="64" customFormat="1" ht="13.8" customHeight="1">
      <c r="A51" s="25">
        <v>40</v>
      </c>
      <c r="B51" s="91"/>
      <c r="C51" s="92"/>
      <c r="D51" s="93"/>
      <c r="E51" s="93"/>
      <c r="F51" s="93"/>
      <c r="G51" s="93"/>
      <c r="H51" s="93"/>
      <c r="I51" s="93"/>
      <c r="J51" s="93"/>
      <c r="K51" s="93"/>
      <c r="L51" s="93"/>
    </row>
    <row r="52" spans="1:13" ht="3" customHeight="1">
      <c r="A52" s="36"/>
      <c r="C52" s="30"/>
      <c r="M52" s="28"/>
    </row>
    <row r="53" spans="1:13" ht="18" customHeight="1">
      <c r="A53" s="49"/>
      <c r="B53" s="50"/>
      <c r="C53" s="50"/>
      <c r="D53" s="111" t="s">
        <v>31</v>
      </c>
      <c r="E53" s="112"/>
      <c r="F53" s="51">
        <f>COUNTA(F12:F51)</f>
        <v>0</v>
      </c>
      <c r="G53" s="51">
        <f t="shared" ref="G53:L53" si="0">COUNTA(G12:G51)</f>
        <v>0</v>
      </c>
      <c r="H53" s="51">
        <f t="shared" si="0"/>
        <v>0</v>
      </c>
      <c r="I53" s="51">
        <f t="shared" si="0"/>
        <v>0</v>
      </c>
      <c r="J53" s="51">
        <f t="shared" si="0"/>
        <v>0</v>
      </c>
      <c r="K53" s="51">
        <f t="shared" si="0"/>
        <v>0</v>
      </c>
      <c r="L53" s="51">
        <f t="shared" si="0"/>
        <v>0</v>
      </c>
    </row>
    <row r="54" spans="1:13" ht="4.2" customHeight="1">
      <c r="A54" s="69"/>
      <c r="B54" s="70"/>
      <c r="C54" s="70"/>
      <c r="D54" s="71"/>
      <c r="E54" s="71"/>
      <c r="F54" s="71"/>
      <c r="G54" s="71"/>
      <c r="H54" s="71"/>
      <c r="I54" s="71"/>
      <c r="J54" s="71"/>
      <c r="K54" s="71"/>
      <c r="L54" s="71"/>
    </row>
    <row r="55" spans="1:13" ht="20.399999999999999" customHeight="1">
      <c r="A55" s="113" t="s">
        <v>11</v>
      </c>
      <c r="B55" s="113"/>
      <c r="C55" s="113"/>
      <c r="D55" s="113"/>
      <c r="E55" s="114"/>
      <c r="F55" s="51">
        <f>+'Abrechnung Kant.Spezialstich'!B30</f>
        <v>0</v>
      </c>
      <c r="G55" s="71"/>
      <c r="H55" s="71"/>
      <c r="I55" s="71"/>
      <c r="J55" s="71"/>
      <c r="K55" s="71"/>
      <c r="L55" s="71"/>
    </row>
    <row r="56" spans="1:13" ht="4.2" customHeight="1">
      <c r="A56" s="34"/>
      <c r="C56" s="30"/>
    </row>
    <row r="57" spans="1:13" ht="13.8" customHeight="1">
      <c r="A57" s="34" t="s">
        <v>32</v>
      </c>
      <c r="C57" s="30"/>
      <c r="E57" s="115"/>
      <c r="F57" s="115"/>
      <c r="G57" s="115"/>
      <c r="H57" s="115"/>
      <c r="I57" s="115"/>
      <c r="J57" s="115"/>
    </row>
    <row r="58" spans="1:13" ht="4.8" customHeight="1">
      <c r="A58" s="34"/>
      <c r="C58" s="30"/>
    </row>
    <row r="59" spans="1:13" ht="13.8" customHeight="1">
      <c r="A59" s="34" t="s">
        <v>33</v>
      </c>
      <c r="C59" s="30"/>
      <c r="E59" s="116"/>
      <c r="F59" s="116"/>
      <c r="G59" s="116"/>
    </row>
    <row r="60" spans="1:13" ht="5.4" customHeight="1">
      <c r="A60" s="34"/>
    </row>
    <row r="61" spans="1:13">
      <c r="A61" s="34" t="s">
        <v>37</v>
      </c>
    </row>
  </sheetData>
  <sheetProtection sheet="1" objects="1" scenarios="1"/>
  <mergeCells count="5">
    <mergeCell ref="A8:L8"/>
    <mergeCell ref="D53:E53"/>
    <mergeCell ref="A55:E55"/>
    <mergeCell ref="E57:J57"/>
    <mergeCell ref="E59:G59"/>
  </mergeCells>
  <pageMargins left="0.52" right="0.17" top="0.31" bottom="0.23" header="0.17" footer="0.17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 Kant.Spezialstich</vt:lpstr>
      <vt:lpstr>Kontrollblatt</vt:lpstr>
      <vt:lpstr>'Abrechnung Kant.Spezialstich'!Druckbereich</vt:lpstr>
      <vt:lpstr>Kontrollblatt!Druckbereich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Kistler</dc:creator>
  <cp:lastModifiedBy>Robert Kistler</cp:lastModifiedBy>
  <cp:lastPrinted>2017-11-26T07:50:40Z</cp:lastPrinted>
  <dcterms:created xsi:type="dcterms:W3CDTF">2017-11-25T09:47:21Z</dcterms:created>
  <dcterms:modified xsi:type="dcterms:W3CDTF">2017-11-28T14:05:31Z</dcterms:modified>
</cp:coreProperties>
</file>